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gin\Dropbox\MES Buchhaltung\Buchhaltung\Gewinn u Verlust f. NL\"/>
    </mc:Choice>
  </mc:AlternateContent>
  <xr:revisionPtr revIDLastSave="0" documentId="8_{2BF59253-1FC0-49C8-A53B-D0272A58C0F5}" xr6:coauthVersionLast="36" xr6:coauthVersionMax="36" xr10:uidLastSave="{00000000-0000-0000-0000-000000000000}"/>
  <bookViews>
    <workbookView xWindow="0" yWindow="372" windowWidth="23040" windowHeight="9060" activeTab="1" xr2:uid="{DABB0F1E-4EC7-44C7-86EA-539AD3EB19E1}"/>
  </bookViews>
  <sheets>
    <sheet name="MES 01 2022" sheetId="1" r:id="rId1"/>
    <sheet name="MES2022 NL" sheetId="3" r:id="rId2"/>
    <sheet name="MES 00  2022" sheetId="2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97" i="1" l="1"/>
  <c r="R97" i="1"/>
  <c r="E9" i="3" l="1"/>
  <c r="E8" i="3"/>
  <c r="F102" i="1" l="1"/>
  <c r="G101" i="1"/>
  <c r="F101" i="1"/>
  <c r="F86" i="1" l="1"/>
  <c r="G86" i="1"/>
  <c r="H86" i="1"/>
  <c r="I86" i="1"/>
  <c r="J86" i="1"/>
  <c r="F95" i="1" s="1"/>
  <c r="K86" i="1"/>
  <c r="L86" i="1"/>
  <c r="M86" i="1"/>
  <c r="N86" i="1"/>
  <c r="F97" i="1" s="1"/>
  <c r="O86" i="1"/>
  <c r="F94" i="1" l="1"/>
  <c r="F92" i="1"/>
  <c r="E86" i="1"/>
  <c r="E87" i="1" s="1"/>
  <c r="D86" i="1"/>
  <c r="H47" i="2" l="1"/>
  <c r="G47" i="2" l="1"/>
  <c r="F47" i="2"/>
  <c r="E48" i="2"/>
  <c r="D47" i="2"/>
  <c r="E47" i="2"/>
  <c r="D40" i="2"/>
  <c r="D35" i="2"/>
  <c r="D30" i="2"/>
  <c r="E26" i="2"/>
  <c r="E25" i="2"/>
  <c r="D25" i="2"/>
  <c r="D20" i="2"/>
  <c r="D11" i="2"/>
  <c r="D5" i="2"/>
</calcChain>
</file>

<file path=xl/sharedStrings.xml><?xml version="1.0" encoding="utf-8"?>
<sst xmlns="http://schemas.openxmlformats.org/spreadsheetml/2006/main" count="140" uniqueCount="59">
  <si>
    <t>Auszug</t>
  </si>
  <si>
    <t>Einnahmen</t>
  </si>
  <si>
    <t>Ausgaben</t>
  </si>
  <si>
    <t>Miete</t>
  </si>
  <si>
    <t>Tele</t>
  </si>
  <si>
    <t>Mainova</t>
  </si>
  <si>
    <t>Schilling</t>
  </si>
  <si>
    <t>Sonstiges</t>
  </si>
  <si>
    <t>AB</t>
  </si>
  <si>
    <t>ARD</t>
  </si>
  <si>
    <t>Bundesanzeiger</t>
  </si>
  <si>
    <t>Telekom</t>
  </si>
  <si>
    <t xml:space="preserve">Abschlag Erbe </t>
  </si>
  <si>
    <t>Junius Verlag</t>
  </si>
  <si>
    <t>Kontof.</t>
  </si>
  <si>
    <t>Versicherung</t>
  </si>
  <si>
    <t>Kontoführung</t>
  </si>
  <si>
    <t>DB MES 01</t>
  </si>
  <si>
    <t>Umbuchung 00</t>
  </si>
  <si>
    <t>Buchkauf</t>
  </si>
  <si>
    <t>MES</t>
  </si>
  <si>
    <t>Zinserträge</t>
  </si>
  <si>
    <t>Verkauf WP</t>
  </si>
  <si>
    <t>Kauf WP</t>
  </si>
  <si>
    <t xml:space="preserve">Umbuchung </t>
  </si>
  <si>
    <t>Umbuchung</t>
  </si>
  <si>
    <t>Spende</t>
  </si>
  <si>
    <t>Anwälte</t>
  </si>
  <si>
    <t>Webseite</t>
  </si>
  <si>
    <t>Überbrückung RE</t>
  </si>
  <si>
    <t xml:space="preserve">Amargo </t>
  </si>
  <si>
    <t>Kosten Vorstand</t>
  </si>
  <si>
    <t>Schilling Reisekosten</t>
  </si>
  <si>
    <t>Reise München</t>
  </si>
  <si>
    <t>Miete Nachz.</t>
  </si>
  <si>
    <t>Rückz. Überbrückung</t>
  </si>
  <si>
    <t>Miete Rest</t>
  </si>
  <si>
    <t>Foto GMH</t>
  </si>
  <si>
    <t>Kauf Wertpapiere</t>
  </si>
  <si>
    <t>Spende DFF</t>
  </si>
  <si>
    <t>Webseite Schoppen</t>
  </si>
  <si>
    <t>Digitalisierung TUM</t>
  </si>
  <si>
    <t>Digit.</t>
  </si>
  <si>
    <t>Spende KE</t>
  </si>
  <si>
    <t>lfd. Kosten Geschäftsstelle</t>
  </si>
  <si>
    <t>Reisekosten Vorstand</t>
  </si>
  <si>
    <t>Archiv</t>
  </si>
  <si>
    <t>wiss. Arbeit</t>
  </si>
  <si>
    <t>Ausstellungen/Publik</t>
  </si>
  <si>
    <t>Rechts-und Beratung</t>
  </si>
  <si>
    <t>Spenden / Erbe</t>
  </si>
  <si>
    <t>Ergebnis</t>
  </si>
  <si>
    <t>Erbe Abschlag</t>
  </si>
  <si>
    <t>Lfd. Kosten</t>
  </si>
  <si>
    <t>Archivierung</t>
  </si>
  <si>
    <t>Wiss. Arbeit</t>
  </si>
  <si>
    <t>Stiftungsergebnis</t>
  </si>
  <si>
    <t>MES 2022_NL</t>
  </si>
  <si>
    <t>Zinsen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</si>
</sst>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14" fontId="0" fillId="0" borderId="0" xfId="0" applyNumberFormat="1"/>
    <xf numFmtId="4" fontId="0" fillId="0" borderId="0" xfId="0" applyNumberFormat="1"/>
    <xf numFmtId="4" fontId="1" fillId="0" borderId="0" xfId="0" applyNumberFormat="1" applyFont="1"/>
    <xf numFmtId="0" fontId="2" fillId="0" borderId="0" xfId="0" applyFon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C54A89-1D5B-46A8-B137-41AAF6CC0E0E}">
  <dimension ref="A1:S102"/>
  <sheetViews>
    <sheetView topLeftCell="C1" zoomScaleNormal="100" workbookViewId="0">
      <pane ySplit="2" topLeftCell="A81" activePane="bottomLeft" state="frozen"/>
      <selection pane="bottomLeft" activeCell="N91" sqref="N91:U102"/>
    </sheetView>
  </sheetViews>
  <sheetFormatPr baseColWidth="10" defaultRowHeight="14.4" x14ac:dyDescent="0.3"/>
  <cols>
    <col min="1" max="1" width="9.77734375" bestFit="1" customWidth="1"/>
    <col min="2" max="2" width="10.109375" bestFit="1" customWidth="1"/>
    <col min="3" max="3" width="20.109375" bestFit="1" customWidth="1"/>
    <col min="4" max="5" width="11.5546875" style="2"/>
    <col min="6" max="6" width="11.88671875" style="2" customWidth="1"/>
    <col min="7" max="7" width="10" style="2" bestFit="1" customWidth="1"/>
    <col min="8" max="8" width="6.44140625" style="2" bestFit="1" customWidth="1"/>
    <col min="9" max="9" width="8.109375" style="2" bestFit="1" customWidth="1"/>
    <col min="10" max="10" width="9" style="2" bestFit="1" customWidth="1"/>
    <col min="11" max="12" width="9" style="2" customWidth="1"/>
    <col min="13" max="13" width="10" style="2" bestFit="1" customWidth="1"/>
    <col min="14" max="14" width="7.109375" style="2" bestFit="1" customWidth="1"/>
    <col min="15" max="15" width="9" style="2" bestFit="1" customWidth="1"/>
    <col min="16" max="16" width="11.5546875" style="2"/>
  </cols>
  <sheetData>
    <row r="1" spans="1:15" x14ac:dyDescent="0.3">
      <c r="A1" t="s">
        <v>17</v>
      </c>
    </row>
    <row r="2" spans="1:15" x14ac:dyDescent="0.3">
      <c r="A2" t="s">
        <v>0</v>
      </c>
      <c r="D2" s="2" t="s">
        <v>1</v>
      </c>
      <c r="E2" s="2" t="s">
        <v>2</v>
      </c>
      <c r="F2" s="2" t="s">
        <v>27</v>
      </c>
      <c r="G2" s="2" t="s">
        <v>3</v>
      </c>
      <c r="H2" s="2" t="s">
        <v>4</v>
      </c>
      <c r="I2" s="2" t="s">
        <v>5</v>
      </c>
      <c r="J2" s="2" t="s">
        <v>6</v>
      </c>
      <c r="K2" s="2" t="s">
        <v>28</v>
      </c>
      <c r="L2" s="2" t="s">
        <v>42</v>
      </c>
      <c r="M2" s="2" t="s">
        <v>1</v>
      </c>
      <c r="N2" s="2" t="s">
        <v>14</v>
      </c>
      <c r="O2" s="2" t="s">
        <v>7</v>
      </c>
    </row>
    <row r="3" spans="1:15" x14ac:dyDescent="0.3">
      <c r="A3">
        <v>1</v>
      </c>
      <c r="B3" s="1">
        <v>44592</v>
      </c>
      <c r="C3" t="s">
        <v>8</v>
      </c>
      <c r="D3" s="2">
        <v>5485.57</v>
      </c>
    </row>
    <row r="4" spans="1:15" x14ac:dyDescent="0.3">
      <c r="C4" t="s">
        <v>3</v>
      </c>
      <c r="E4" s="2">
        <v>466</v>
      </c>
      <c r="G4" s="2">
        <v>466</v>
      </c>
    </row>
    <row r="5" spans="1:15" x14ac:dyDescent="0.3">
      <c r="C5" t="s">
        <v>9</v>
      </c>
      <c r="E5" s="2">
        <v>74.89</v>
      </c>
      <c r="G5" s="2">
        <v>74.89</v>
      </c>
    </row>
    <row r="6" spans="1:15" x14ac:dyDescent="0.3">
      <c r="C6" t="s">
        <v>6</v>
      </c>
      <c r="E6" s="2">
        <v>3927</v>
      </c>
      <c r="J6" s="2">
        <v>3927</v>
      </c>
    </row>
    <row r="7" spans="1:15" x14ac:dyDescent="0.3">
      <c r="C7" t="s">
        <v>11</v>
      </c>
      <c r="E7" s="2">
        <v>40.33</v>
      </c>
      <c r="H7" s="2">
        <v>40.33</v>
      </c>
    </row>
    <row r="8" spans="1:15" x14ac:dyDescent="0.3">
      <c r="C8" t="s">
        <v>5</v>
      </c>
      <c r="D8" s="3"/>
      <c r="E8" s="2">
        <v>69</v>
      </c>
      <c r="I8" s="2">
        <v>69</v>
      </c>
    </row>
    <row r="11" spans="1:15" x14ac:dyDescent="0.3">
      <c r="A11">
        <v>2</v>
      </c>
      <c r="B11" s="1">
        <v>44620</v>
      </c>
      <c r="C11" t="s">
        <v>3</v>
      </c>
      <c r="E11" s="2">
        <v>466</v>
      </c>
      <c r="G11" s="2">
        <v>466</v>
      </c>
    </row>
    <row r="12" spans="1:15" x14ac:dyDescent="0.3">
      <c r="C12" t="s">
        <v>11</v>
      </c>
      <c r="E12" s="2">
        <v>39.950000000000003</v>
      </c>
      <c r="H12" s="2">
        <v>39.950000000000003</v>
      </c>
    </row>
    <row r="13" spans="1:15" x14ac:dyDescent="0.3">
      <c r="C13" t="s">
        <v>5</v>
      </c>
      <c r="E13" s="2">
        <v>69</v>
      </c>
      <c r="I13" s="2">
        <v>69</v>
      </c>
    </row>
    <row r="14" spans="1:15" x14ac:dyDescent="0.3">
      <c r="C14" t="s">
        <v>5</v>
      </c>
      <c r="D14" s="2">
        <v>289.33999999999997</v>
      </c>
      <c r="I14" s="2">
        <v>-289.33999999999997</v>
      </c>
    </row>
    <row r="15" spans="1:15" x14ac:dyDescent="0.3">
      <c r="C15" t="s">
        <v>13</v>
      </c>
      <c r="D15" s="2">
        <v>183.45</v>
      </c>
      <c r="M15" s="2">
        <v>183.45</v>
      </c>
    </row>
    <row r="17" spans="1:14" x14ac:dyDescent="0.3">
      <c r="A17">
        <v>3</v>
      </c>
      <c r="B17" s="1">
        <v>44651</v>
      </c>
      <c r="C17" t="s">
        <v>3</v>
      </c>
      <c r="E17" s="2">
        <v>466</v>
      </c>
      <c r="G17" s="2">
        <v>466</v>
      </c>
    </row>
    <row r="18" spans="1:14" x14ac:dyDescent="0.3">
      <c r="C18" t="s">
        <v>18</v>
      </c>
      <c r="D18" s="2">
        <v>1000</v>
      </c>
    </row>
    <row r="19" spans="1:14" x14ac:dyDescent="0.3">
      <c r="C19" t="s">
        <v>11</v>
      </c>
      <c r="E19" s="2">
        <v>39.950000000000003</v>
      </c>
      <c r="H19" s="2">
        <v>39.950000000000003</v>
      </c>
    </row>
    <row r="20" spans="1:14" x14ac:dyDescent="0.3">
      <c r="C20" t="s">
        <v>5</v>
      </c>
      <c r="E20" s="2">
        <v>69</v>
      </c>
      <c r="I20" s="2">
        <v>69</v>
      </c>
    </row>
    <row r="21" spans="1:14" x14ac:dyDescent="0.3">
      <c r="C21" t="s">
        <v>29</v>
      </c>
      <c r="D21" s="2">
        <v>5000</v>
      </c>
    </row>
    <row r="22" spans="1:14" x14ac:dyDescent="0.3">
      <c r="C22" t="s">
        <v>30</v>
      </c>
      <c r="E22" s="2">
        <v>128.52000000000001</v>
      </c>
      <c r="K22" s="2">
        <v>128.52000000000001</v>
      </c>
    </row>
    <row r="23" spans="1:14" x14ac:dyDescent="0.3">
      <c r="C23" s="4" t="s">
        <v>30</v>
      </c>
      <c r="E23" s="2">
        <v>2963.1</v>
      </c>
      <c r="K23" s="2">
        <v>2963.1</v>
      </c>
    </row>
    <row r="24" spans="1:14" x14ac:dyDescent="0.3">
      <c r="C24" s="4" t="s">
        <v>14</v>
      </c>
      <c r="E24" s="2">
        <v>32.78</v>
      </c>
      <c r="N24" s="2">
        <v>32.78</v>
      </c>
    </row>
    <row r="25" spans="1:14" x14ac:dyDescent="0.3">
      <c r="A25">
        <v>4</v>
      </c>
      <c r="B25" s="1">
        <v>44680</v>
      </c>
      <c r="C25" s="4" t="s">
        <v>29</v>
      </c>
      <c r="D25" s="2">
        <v>2000</v>
      </c>
    </row>
    <row r="26" spans="1:14" x14ac:dyDescent="0.3">
      <c r="C26" s="4" t="s">
        <v>3</v>
      </c>
      <c r="E26" s="2">
        <v>466</v>
      </c>
      <c r="G26" s="2">
        <v>466</v>
      </c>
    </row>
    <row r="27" spans="1:14" x14ac:dyDescent="0.3">
      <c r="C27" s="4" t="s">
        <v>6</v>
      </c>
      <c r="E27" s="2">
        <v>3927</v>
      </c>
      <c r="J27" s="2">
        <v>3927</v>
      </c>
    </row>
    <row r="28" spans="1:14" x14ac:dyDescent="0.3">
      <c r="C28" s="4" t="s">
        <v>11</v>
      </c>
      <c r="E28" s="2">
        <v>40.130000000000003</v>
      </c>
      <c r="H28" s="2">
        <v>40.130000000000003</v>
      </c>
    </row>
    <row r="29" spans="1:14" x14ac:dyDescent="0.3">
      <c r="C29" s="4" t="s">
        <v>5</v>
      </c>
      <c r="E29" s="2">
        <v>69</v>
      </c>
      <c r="I29" s="2">
        <v>69</v>
      </c>
    </row>
    <row r="30" spans="1:14" x14ac:dyDescent="0.3">
      <c r="C30" s="4" t="s">
        <v>30</v>
      </c>
      <c r="E30" s="2">
        <v>299.88</v>
      </c>
      <c r="K30" s="2">
        <v>299.88</v>
      </c>
    </row>
    <row r="31" spans="1:14" x14ac:dyDescent="0.3">
      <c r="C31" s="4" t="s">
        <v>18</v>
      </c>
      <c r="D31" s="2">
        <v>500</v>
      </c>
    </row>
    <row r="32" spans="1:14" x14ac:dyDescent="0.3">
      <c r="A32">
        <v>5</v>
      </c>
      <c r="B32" s="1">
        <v>44712</v>
      </c>
      <c r="C32" s="4" t="s">
        <v>3</v>
      </c>
      <c r="E32" s="2">
        <v>466</v>
      </c>
      <c r="G32" s="2">
        <v>466</v>
      </c>
    </row>
    <row r="33" spans="1:15" x14ac:dyDescent="0.3">
      <c r="C33" s="4" t="s">
        <v>19</v>
      </c>
      <c r="E33" s="2">
        <v>29</v>
      </c>
      <c r="O33" s="2">
        <v>29</v>
      </c>
    </row>
    <row r="34" spans="1:15" x14ac:dyDescent="0.3">
      <c r="C34" s="4" t="s">
        <v>31</v>
      </c>
      <c r="E34" s="2">
        <v>49.7</v>
      </c>
      <c r="O34" s="2">
        <v>49.7</v>
      </c>
    </row>
    <row r="35" spans="1:15" x14ac:dyDescent="0.3">
      <c r="C35" s="4" t="s">
        <v>11</v>
      </c>
      <c r="E35" s="2">
        <v>39.950000000000003</v>
      </c>
      <c r="H35" s="2">
        <v>39.950000000000003</v>
      </c>
    </row>
    <row r="36" spans="1:15" x14ac:dyDescent="0.3">
      <c r="C36" s="4" t="s">
        <v>32</v>
      </c>
      <c r="E36" s="2">
        <v>119.2</v>
      </c>
      <c r="J36" s="2">
        <v>119.2</v>
      </c>
    </row>
    <row r="37" spans="1:15" x14ac:dyDescent="0.3">
      <c r="C37" s="4" t="s">
        <v>18</v>
      </c>
      <c r="D37" s="2">
        <v>300</v>
      </c>
    </row>
    <row r="38" spans="1:15" x14ac:dyDescent="0.3">
      <c r="C38" s="4" t="s">
        <v>33</v>
      </c>
      <c r="E38" s="2">
        <v>140.15</v>
      </c>
      <c r="O38" s="2">
        <v>140.15</v>
      </c>
    </row>
    <row r="39" spans="1:15" x14ac:dyDescent="0.3">
      <c r="C39" s="4" t="s">
        <v>18</v>
      </c>
      <c r="D39" s="2">
        <v>500</v>
      </c>
    </row>
    <row r="40" spans="1:15" x14ac:dyDescent="0.3">
      <c r="C40" s="4" t="s">
        <v>15</v>
      </c>
      <c r="E40" s="2">
        <v>339.25</v>
      </c>
      <c r="G40" s="2">
        <v>339.25</v>
      </c>
    </row>
    <row r="41" spans="1:15" x14ac:dyDescent="0.3">
      <c r="C41" s="4" t="s">
        <v>15</v>
      </c>
      <c r="E41" s="2">
        <v>592.08000000000004</v>
      </c>
      <c r="G41" s="2">
        <v>592.08000000000004</v>
      </c>
    </row>
    <row r="42" spans="1:15" x14ac:dyDescent="0.3">
      <c r="C42" s="4" t="s">
        <v>18</v>
      </c>
      <c r="D42" s="2">
        <v>300</v>
      </c>
    </row>
    <row r="43" spans="1:15" x14ac:dyDescent="0.3">
      <c r="C43" s="4" t="s">
        <v>29</v>
      </c>
      <c r="D43" s="2">
        <v>2000</v>
      </c>
    </row>
    <row r="44" spans="1:15" x14ac:dyDescent="0.3">
      <c r="A44">
        <v>6</v>
      </c>
      <c r="B44" s="1">
        <v>44742</v>
      </c>
      <c r="C44" s="4" t="s">
        <v>3</v>
      </c>
      <c r="E44" s="2">
        <v>466</v>
      </c>
      <c r="G44" s="2">
        <v>466</v>
      </c>
    </row>
    <row r="45" spans="1:15" x14ac:dyDescent="0.3">
      <c r="C45" s="4" t="s">
        <v>12</v>
      </c>
      <c r="D45" s="2">
        <v>250000</v>
      </c>
      <c r="M45" s="2">
        <v>250000</v>
      </c>
    </row>
    <row r="46" spans="1:15" x14ac:dyDescent="0.3">
      <c r="C46" s="4" t="s">
        <v>34</v>
      </c>
      <c r="E46" s="2">
        <v>40</v>
      </c>
      <c r="G46" s="2">
        <v>40</v>
      </c>
    </row>
    <row r="47" spans="1:15" x14ac:dyDescent="0.3">
      <c r="C47" s="4" t="s">
        <v>11</v>
      </c>
      <c r="E47" s="2">
        <v>40.19</v>
      </c>
      <c r="H47" s="2">
        <v>40.19</v>
      </c>
    </row>
    <row r="48" spans="1:15" x14ac:dyDescent="0.3">
      <c r="C48" s="4" t="s">
        <v>5</v>
      </c>
      <c r="D48" s="2">
        <v>34.46</v>
      </c>
      <c r="I48" s="2">
        <v>-34.46</v>
      </c>
    </row>
    <row r="49" spans="1:16" x14ac:dyDescent="0.3">
      <c r="C49" s="4" t="s">
        <v>35</v>
      </c>
      <c r="E49" s="2">
        <v>9000</v>
      </c>
    </row>
    <row r="50" spans="1:16" x14ac:dyDescent="0.3">
      <c r="C50" s="4" t="s">
        <v>36</v>
      </c>
      <c r="E50" s="2">
        <v>17.5</v>
      </c>
      <c r="G50" s="2">
        <v>17.5</v>
      </c>
    </row>
    <row r="51" spans="1:16" x14ac:dyDescent="0.3">
      <c r="C51" s="4" t="s">
        <v>37</v>
      </c>
      <c r="E51" s="2">
        <v>429</v>
      </c>
      <c r="O51" s="2">
        <v>429</v>
      </c>
    </row>
    <row r="52" spans="1:16" x14ac:dyDescent="0.3">
      <c r="C52" s="4" t="s">
        <v>38</v>
      </c>
      <c r="E52" s="2">
        <v>68515.199999999997</v>
      </c>
      <c r="P52" s="2">
        <v>68515.199999999997</v>
      </c>
    </row>
    <row r="53" spans="1:16" x14ac:dyDescent="0.3">
      <c r="C53" s="4" t="s">
        <v>39</v>
      </c>
      <c r="E53" s="2">
        <v>30000</v>
      </c>
      <c r="O53" s="2">
        <v>30000</v>
      </c>
    </row>
    <row r="54" spans="1:16" x14ac:dyDescent="0.3">
      <c r="C54" s="4" t="s">
        <v>38</v>
      </c>
      <c r="E54" s="2">
        <v>40369.97</v>
      </c>
      <c r="P54" s="2">
        <v>40369.97</v>
      </c>
    </row>
    <row r="55" spans="1:16" x14ac:dyDescent="0.3">
      <c r="C55" s="4" t="s">
        <v>14</v>
      </c>
      <c r="E55" s="2">
        <v>45.67</v>
      </c>
      <c r="N55" s="2">
        <v>45.67</v>
      </c>
    </row>
    <row r="56" spans="1:16" x14ac:dyDescent="0.3">
      <c r="A56">
        <v>7</v>
      </c>
      <c r="B56" s="1">
        <v>44771</v>
      </c>
      <c r="C56" s="4" t="s">
        <v>38</v>
      </c>
      <c r="E56" s="2">
        <v>50500</v>
      </c>
      <c r="P56" s="2">
        <v>50500</v>
      </c>
    </row>
    <row r="57" spans="1:16" x14ac:dyDescent="0.3">
      <c r="C57" s="4" t="s">
        <v>3</v>
      </c>
      <c r="E57" s="2">
        <v>483.5</v>
      </c>
      <c r="G57" s="2">
        <v>483.5</v>
      </c>
    </row>
    <row r="58" spans="1:16" x14ac:dyDescent="0.3">
      <c r="C58" s="4" t="s">
        <v>30</v>
      </c>
      <c r="E58" s="2">
        <v>232.05</v>
      </c>
      <c r="K58" s="2">
        <v>232.05</v>
      </c>
    </row>
    <row r="59" spans="1:16" x14ac:dyDescent="0.3">
      <c r="C59" s="4" t="s">
        <v>6</v>
      </c>
      <c r="E59" s="2">
        <v>3927</v>
      </c>
      <c r="J59" s="2">
        <v>3927</v>
      </c>
    </row>
    <row r="60" spans="1:16" x14ac:dyDescent="0.3">
      <c r="C60" s="4" t="s">
        <v>11</v>
      </c>
      <c r="E60" s="2">
        <v>39.950000000000003</v>
      </c>
      <c r="H60" s="2">
        <v>39.950000000000003</v>
      </c>
    </row>
    <row r="61" spans="1:16" x14ac:dyDescent="0.3">
      <c r="C61" s="4" t="s">
        <v>40</v>
      </c>
      <c r="E61" s="2">
        <v>797.5</v>
      </c>
      <c r="K61" s="2">
        <v>797.5</v>
      </c>
    </row>
    <row r="62" spans="1:16" x14ac:dyDescent="0.3">
      <c r="C62" s="4" t="s">
        <v>5</v>
      </c>
      <c r="E62" s="2">
        <v>78</v>
      </c>
      <c r="I62" s="2">
        <v>78</v>
      </c>
    </row>
    <row r="63" spans="1:16" x14ac:dyDescent="0.3">
      <c r="A63">
        <v>8</v>
      </c>
      <c r="B63" s="1">
        <v>44804</v>
      </c>
      <c r="C63" s="4" t="s">
        <v>3</v>
      </c>
      <c r="E63" s="2">
        <v>483.5</v>
      </c>
      <c r="G63" s="2">
        <v>483.5</v>
      </c>
    </row>
    <row r="64" spans="1:16" x14ac:dyDescent="0.3">
      <c r="C64" s="4" t="s">
        <v>11</v>
      </c>
      <c r="E64" s="2">
        <v>39.950000000000003</v>
      </c>
      <c r="H64" s="2">
        <v>39.950000000000003</v>
      </c>
    </row>
    <row r="65" spans="1:14" x14ac:dyDescent="0.3">
      <c r="C65" s="4" t="s">
        <v>5</v>
      </c>
      <c r="E65" s="2">
        <v>78</v>
      </c>
      <c r="I65" s="2">
        <v>78</v>
      </c>
    </row>
    <row r="66" spans="1:14" x14ac:dyDescent="0.3">
      <c r="A66">
        <v>9</v>
      </c>
      <c r="B66" s="1">
        <v>44834</v>
      </c>
      <c r="C66" s="4" t="s">
        <v>3</v>
      </c>
      <c r="E66" s="2">
        <v>483.5</v>
      </c>
      <c r="G66" s="2">
        <v>483.5</v>
      </c>
    </row>
    <row r="67" spans="1:14" x14ac:dyDescent="0.3">
      <c r="C67" s="4" t="s">
        <v>11</v>
      </c>
      <c r="E67" s="2">
        <v>39.950000000000003</v>
      </c>
      <c r="H67" s="2">
        <v>39.950000000000003</v>
      </c>
    </row>
    <row r="68" spans="1:14" x14ac:dyDescent="0.3">
      <c r="C68" s="4" t="s">
        <v>5</v>
      </c>
      <c r="E68" s="2">
        <v>78</v>
      </c>
      <c r="I68" s="2">
        <v>78</v>
      </c>
    </row>
    <row r="69" spans="1:14" x14ac:dyDescent="0.3">
      <c r="C69" s="4" t="s">
        <v>14</v>
      </c>
      <c r="E69" s="2">
        <v>40.950000000000003</v>
      </c>
      <c r="N69" s="2">
        <v>40.950000000000003</v>
      </c>
    </row>
    <row r="70" spans="1:14" x14ac:dyDescent="0.3">
      <c r="A70">
        <v>10</v>
      </c>
      <c r="B70" s="1">
        <v>44865</v>
      </c>
      <c r="C70" s="4" t="s">
        <v>3</v>
      </c>
      <c r="E70" s="2">
        <v>483.5</v>
      </c>
      <c r="G70" s="2">
        <v>483.5</v>
      </c>
    </row>
    <row r="71" spans="1:14" x14ac:dyDescent="0.3">
      <c r="C71" s="4" t="s">
        <v>30</v>
      </c>
      <c r="E71" s="2">
        <v>28.56</v>
      </c>
      <c r="K71" s="2">
        <v>28.56</v>
      </c>
    </row>
    <row r="72" spans="1:14" x14ac:dyDescent="0.3">
      <c r="C72" s="4" t="s">
        <v>6</v>
      </c>
      <c r="E72" s="2">
        <v>3927</v>
      </c>
      <c r="J72" s="2">
        <v>3927</v>
      </c>
    </row>
    <row r="73" spans="1:14" x14ac:dyDescent="0.3">
      <c r="C73" s="4" t="s">
        <v>11</v>
      </c>
      <c r="E73" s="2">
        <v>41.73</v>
      </c>
      <c r="H73" s="2">
        <v>41.73</v>
      </c>
    </row>
    <row r="74" spans="1:14" x14ac:dyDescent="0.3">
      <c r="C74" s="4" t="s">
        <v>43</v>
      </c>
      <c r="D74" s="2">
        <v>250</v>
      </c>
      <c r="M74" s="2">
        <v>250</v>
      </c>
    </row>
    <row r="75" spans="1:14" x14ac:dyDescent="0.3">
      <c r="C75" s="4" t="s">
        <v>5</v>
      </c>
      <c r="E75" s="2">
        <v>78</v>
      </c>
      <c r="I75" s="2">
        <v>78</v>
      </c>
    </row>
    <row r="76" spans="1:14" x14ac:dyDescent="0.3">
      <c r="A76">
        <v>11</v>
      </c>
      <c r="B76" s="1">
        <v>44895</v>
      </c>
      <c r="C76" s="4" t="s">
        <v>3</v>
      </c>
      <c r="E76" s="2">
        <v>483.5</v>
      </c>
      <c r="G76" s="2">
        <v>483.5</v>
      </c>
    </row>
    <row r="77" spans="1:14" x14ac:dyDescent="0.3">
      <c r="C77" s="4" t="s">
        <v>11</v>
      </c>
      <c r="E77" s="2">
        <v>40.98</v>
      </c>
      <c r="H77" s="2">
        <v>40.98</v>
      </c>
    </row>
    <row r="78" spans="1:14" x14ac:dyDescent="0.3">
      <c r="C78" s="4" t="s">
        <v>41</v>
      </c>
      <c r="E78" s="2">
        <v>12081.97</v>
      </c>
      <c r="L78" s="2">
        <v>12081.97</v>
      </c>
    </row>
    <row r="79" spans="1:14" x14ac:dyDescent="0.3">
      <c r="C79" s="4" t="s">
        <v>5</v>
      </c>
      <c r="E79" s="2">
        <v>78</v>
      </c>
      <c r="I79" s="2">
        <v>78</v>
      </c>
    </row>
    <row r="80" spans="1:14" x14ac:dyDescent="0.3">
      <c r="A80">
        <v>12</v>
      </c>
      <c r="B80" s="1">
        <v>44925</v>
      </c>
      <c r="C80" s="4" t="s">
        <v>3</v>
      </c>
      <c r="E80" s="2">
        <v>483.5</v>
      </c>
      <c r="G80" s="2">
        <v>483.5</v>
      </c>
    </row>
    <row r="81" spans="3:19" x14ac:dyDescent="0.3">
      <c r="C81" s="4" t="s">
        <v>11</v>
      </c>
      <c r="E81" s="2">
        <v>41.6</v>
      </c>
      <c r="H81" s="2">
        <v>41.6</v>
      </c>
    </row>
    <row r="82" spans="3:19" x14ac:dyDescent="0.3">
      <c r="C82" s="4" t="s">
        <v>5</v>
      </c>
      <c r="E82" s="2">
        <v>12</v>
      </c>
      <c r="I82" s="2">
        <v>12</v>
      </c>
    </row>
    <row r="83" spans="3:19" x14ac:dyDescent="0.3">
      <c r="C83" s="4" t="s">
        <v>10</v>
      </c>
      <c r="E83" s="2">
        <v>83.3</v>
      </c>
      <c r="O83" s="2">
        <v>83.3</v>
      </c>
    </row>
    <row r="84" spans="3:19" x14ac:dyDescent="0.3">
      <c r="C84" s="4" t="s">
        <v>14</v>
      </c>
      <c r="E84" s="2">
        <v>51.7</v>
      </c>
      <c r="N84" s="2">
        <v>51.7</v>
      </c>
    </row>
    <row r="85" spans="3:19" x14ac:dyDescent="0.3">
      <c r="C85" s="4" t="s">
        <v>6</v>
      </c>
      <c r="E85" s="2">
        <v>3927</v>
      </c>
      <c r="J85" s="2">
        <v>3927</v>
      </c>
    </row>
    <row r="86" spans="3:19" x14ac:dyDescent="0.3">
      <c r="D86" s="2">
        <f>SUM(D3:D85)</f>
        <v>267842.82</v>
      </c>
      <c r="E86" s="2">
        <f>SUM(E3:E85)</f>
        <v>243496.58000000007</v>
      </c>
      <c r="F86" s="2">
        <f t="shared" ref="F86:O86" si="0">SUM(F3:F85)</f>
        <v>0</v>
      </c>
      <c r="G86" s="2">
        <f t="shared" si="0"/>
        <v>6760.7199999999993</v>
      </c>
      <c r="H86" s="2">
        <f t="shared" si="0"/>
        <v>484.66</v>
      </c>
      <c r="I86" s="2">
        <f t="shared" si="0"/>
        <v>354.20000000000005</v>
      </c>
      <c r="J86" s="2">
        <f t="shared" si="0"/>
        <v>19754.2</v>
      </c>
      <c r="K86" s="2">
        <f t="shared" si="0"/>
        <v>4449.6100000000006</v>
      </c>
      <c r="L86" s="2">
        <f t="shared" si="0"/>
        <v>12081.97</v>
      </c>
      <c r="M86" s="2">
        <f t="shared" si="0"/>
        <v>250433.45</v>
      </c>
      <c r="N86" s="2">
        <f t="shared" si="0"/>
        <v>171.10000000000002</v>
      </c>
      <c r="O86" s="2">
        <f t="shared" si="0"/>
        <v>30731.149999999998</v>
      </c>
    </row>
    <row r="87" spans="3:19" x14ac:dyDescent="0.3">
      <c r="E87" s="3">
        <f>D86-E86</f>
        <v>24346.239999999932</v>
      </c>
    </row>
    <row r="91" spans="3:19" x14ac:dyDescent="0.3">
      <c r="P91" s="2" t="s">
        <v>52</v>
      </c>
      <c r="Q91" s="2"/>
      <c r="R91" s="2">
        <v>250000</v>
      </c>
      <c r="S91" s="2"/>
    </row>
    <row r="92" spans="3:19" x14ac:dyDescent="0.3">
      <c r="D92" s="4" t="s">
        <v>44</v>
      </c>
      <c r="F92" s="2">
        <f>G86+H86+I86</f>
        <v>7599.579999999999</v>
      </c>
      <c r="P92" s="2" t="s">
        <v>58</v>
      </c>
      <c r="R92" s="2">
        <v>2085.2800000000002</v>
      </c>
    </row>
    <row r="93" spans="3:19" x14ac:dyDescent="0.3">
      <c r="D93" s="4" t="s">
        <v>45</v>
      </c>
    </row>
    <row r="94" spans="3:19" x14ac:dyDescent="0.3">
      <c r="D94" s="4" t="s">
        <v>46</v>
      </c>
      <c r="F94" s="2">
        <f>K86+L86</f>
        <v>16531.580000000002</v>
      </c>
      <c r="P94" s="2" t="s">
        <v>53</v>
      </c>
      <c r="Q94" s="2"/>
      <c r="R94" s="2"/>
      <c r="S94" s="2">
        <v>7599.58</v>
      </c>
    </row>
    <row r="95" spans="3:19" x14ac:dyDescent="0.3">
      <c r="D95" s="4" t="s">
        <v>47</v>
      </c>
      <c r="F95" s="2">
        <f>J86</f>
        <v>19754.2</v>
      </c>
      <c r="P95" s="2" t="s">
        <v>54</v>
      </c>
      <c r="Q95" s="2"/>
      <c r="R95" s="2"/>
      <c r="S95" s="2">
        <v>16531.580000000002</v>
      </c>
    </row>
    <row r="96" spans="3:19" x14ac:dyDescent="0.3">
      <c r="D96" s="4" t="s">
        <v>48</v>
      </c>
      <c r="P96" s="2" t="s">
        <v>55</v>
      </c>
      <c r="Q96" s="2"/>
      <c r="R96" s="2"/>
      <c r="S96" s="2">
        <v>19754.2</v>
      </c>
    </row>
    <row r="97" spans="4:19" x14ac:dyDescent="0.3">
      <c r="D97" s="4" t="s">
        <v>14</v>
      </c>
      <c r="F97" s="2">
        <f>N86</f>
        <v>171.10000000000002</v>
      </c>
      <c r="Q97" s="2"/>
      <c r="R97" s="2">
        <f>SUM(R91:R96)</f>
        <v>252085.28</v>
      </c>
      <c r="S97" s="2">
        <f>SUM(S91:S96)</f>
        <v>43885.36</v>
      </c>
    </row>
    <row r="98" spans="4:19" x14ac:dyDescent="0.3">
      <c r="D98" s="4" t="s">
        <v>49</v>
      </c>
    </row>
    <row r="99" spans="4:19" x14ac:dyDescent="0.3">
      <c r="D99" s="4" t="s">
        <v>50</v>
      </c>
      <c r="G99" s="2">
        <v>250000</v>
      </c>
    </row>
    <row r="100" spans="4:19" x14ac:dyDescent="0.3">
      <c r="D100" s="4" t="s">
        <v>43</v>
      </c>
      <c r="G100" s="2">
        <v>250</v>
      </c>
    </row>
    <row r="101" spans="4:19" x14ac:dyDescent="0.3">
      <c r="F101" s="2">
        <f>SUM(F92:F100)</f>
        <v>44056.46</v>
      </c>
      <c r="G101" s="2">
        <f>SUM(G92:G100)</f>
        <v>250250</v>
      </c>
    </row>
    <row r="102" spans="4:19" x14ac:dyDescent="0.3">
      <c r="D102" s="2" t="s">
        <v>51</v>
      </c>
      <c r="F102" s="3">
        <f>G101-F101</f>
        <v>206193.54</v>
      </c>
    </row>
  </sheetData>
  <printOptions gridLines="1"/>
  <pageMargins left="0.70866141732283472" right="0.70866141732283472" top="0.39370078740157483" bottom="0.39370078740157483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6F3746-85B2-440D-B7E3-4A7BDC927118}">
  <dimension ref="A1:Q21"/>
  <sheetViews>
    <sheetView tabSelected="1" workbookViewId="0">
      <selection activeCell="L8" sqref="L8:U22"/>
    </sheetView>
  </sheetViews>
  <sheetFormatPr baseColWidth="10" defaultRowHeight="14.4" x14ac:dyDescent="0.3"/>
  <sheetData>
    <row r="1" spans="1:17" x14ac:dyDescent="0.3">
      <c r="B1" t="s">
        <v>57</v>
      </c>
    </row>
    <row r="3" spans="1:17" x14ac:dyDescent="0.3">
      <c r="A3" s="2"/>
      <c r="B3" s="2" t="s">
        <v>52</v>
      </c>
      <c r="C3" s="2"/>
      <c r="D3" s="2">
        <v>250000</v>
      </c>
      <c r="E3" s="2"/>
    </row>
    <row r="4" spans="1:17" x14ac:dyDescent="0.3">
      <c r="A4" s="2"/>
      <c r="B4" s="2" t="s">
        <v>58</v>
      </c>
      <c r="C4" s="2"/>
      <c r="D4" s="2">
        <v>2085.2800000000002</v>
      </c>
      <c r="E4" s="2"/>
    </row>
    <row r="5" spans="1:17" x14ac:dyDescent="0.3">
      <c r="A5" s="2"/>
      <c r="B5" s="2" t="s">
        <v>53</v>
      </c>
      <c r="C5" s="2"/>
      <c r="D5" s="2"/>
      <c r="E5" s="2">
        <v>7599.58</v>
      </c>
    </row>
    <row r="6" spans="1:17" x14ac:dyDescent="0.3">
      <c r="A6" s="2"/>
      <c r="B6" s="2" t="s">
        <v>54</v>
      </c>
      <c r="C6" s="2"/>
      <c r="D6" s="2"/>
      <c r="E6" s="2">
        <v>16531.580000000002</v>
      </c>
    </row>
    <row r="7" spans="1:17" x14ac:dyDescent="0.3">
      <c r="A7" s="2"/>
      <c r="B7" s="2" t="s">
        <v>55</v>
      </c>
      <c r="C7" s="2"/>
      <c r="D7" s="2"/>
      <c r="E7" s="2">
        <v>19754.2</v>
      </c>
    </row>
    <row r="8" spans="1:17" x14ac:dyDescent="0.3">
      <c r="A8" s="2"/>
      <c r="B8" s="2"/>
      <c r="C8" s="2"/>
      <c r="D8" s="2"/>
      <c r="E8" s="2">
        <f>SUM(E5:E7)</f>
        <v>43885.36</v>
      </c>
    </row>
    <row r="9" spans="1:17" x14ac:dyDescent="0.3">
      <c r="A9" s="2"/>
      <c r="B9" s="2" t="s">
        <v>56</v>
      </c>
      <c r="C9" s="2"/>
      <c r="D9" s="2"/>
      <c r="E9" s="3">
        <f>D3-E8</f>
        <v>206114.64</v>
      </c>
    </row>
    <row r="10" spans="1:17" x14ac:dyDescent="0.3">
      <c r="A10" s="2"/>
      <c r="B10" s="2"/>
      <c r="C10" s="2"/>
      <c r="D10" s="2"/>
      <c r="E10" s="2"/>
      <c r="L10" s="2"/>
      <c r="M10" s="2"/>
      <c r="N10" s="2"/>
      <c r="O10" s="2"/>
      <c r="P10" s="2"/>
      <c r="Q10" s="2"/>
    </row>
    <row r="11" spans="1:17" x14ac:dyDescent="0.3">
      <c r="L11" s="2"/>
      <c r="M11" s="2"/>
      <c r="N11" s="2"/>
      <c r="P11" s="2"/>
    </row>
    <row r="12" spans="1:17" x14ac:dyDescent="0.3">
      <c r="L12" s="2"/>
      <c r="M12" s="2"/>
      <c r="N12" s="2"/>
    </row>
    <row r="13" spans="1:17" x14ac:dyDescent="0.3">
      <c r="L13" s="2"/>
      <c r="M13" s="2"/>
      <c r="N13" s="2"/>
      <c r="O13" s="2"/>
      <c r="P13" s="2"/>
      <c r="Q13" s="2"/>
    </row>
    <row r="14" spans="1:17" x14ac:dyDescent="0.3">
      <c r="L14" s="2"/>
      <c r="M14" s="2"/>
      <c r="N14" s="2"/>
      <c r="O14" s="2"/>
      <c r="P14" s="2"/>
      <c r="Q14" s="2"/>
    </row>
    <row r="15" spans="1:17" x14ac:dyDescent="0.3">
      <c r="L15" s="2"/>
      <c r="M15" s="2"/>
      <c r="N15" s="2"/>
      <c r="O15" s="2"/>
      <c r="P15" s="2"/>
      <c r="Q15" s="2"/>
    </row>
    <row r="16" spans="1:17" x14ac:dyDescent="0.3">
      <c r="L16" s="2"/>
      <c r="M16" s="2"/>
      <c r="N16" s="2"/>
      <c r="O16" s="2"/>
      <c r="P16" s="2"/>
      <c r="Q16" s="2"/>
    </row>
    <row r="17" spans="12:14" x14ac:dyDescent="0.3">
      <c r="L17" s="2"/>
      <c r="M17" s="2"/>
      <c r="N17" s="2"/>
    </row>
    <row r="18" spans="12:14" x14ac:dyDescent="0.3">
      <c r="L18" s="2"/>
      <c r="M18" s="2"/>
      <c r="N18" s="2"/>
    </row>
    <row r="19" spans="12:14" x14ac:dyDescent="0.3">
      <c r="L19" s="2"/>
      <c r="M19" s="2"/>
      <c r="N19" s="2"/>
    </row>
    <row r="20" spans="12:14" x14ac:dyDescent="0.3">
      <c r="L20" s="2"/>
      <c r="M20" s="2"/>
      <c r="N20" s="2"/>
    </row>
    <row r="21" spans="12:14" x14ac:dyDescent="0.3">
      <c r="L21" s="2"/>
      <c r="M21" s="2"/>
      <c r="N21" s="2"/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36AF1D-266A-40AC-9003-F0DDBDEDEE6A}">
  <dimension ref="A1:J48"/>
  <sheetViews>
    <sheetView workbookViewId="0">
      <pane ySplit="2" topLeftCell="A36" activePane="bottomLeft" state="frozen"/>
      <selection pane="bottomLeft" activeCell="C48" sqref="C48"/>
    </sheetView>
  </sheetViews>
  <sheetFormatPr baseColWidth="10" defaultRowHeight="14.4" x14ac:dyDescent="0.3"/>
  <cols>
    <col min="1" max="1" width="6.109375" customWidth="1"/>
    <col min="4" max="6" width="11.5546875" style="2"/>
    <col min="7" max="7" width="13.109375" style="2" customWidth="1"/>
    <col min="8" max="10" width="11.5546875" style="2"/>
  </cols>
  <sheetData>
    <row r="1" spans="1:8" x14ac:dyDescent="0.3">
      <c r="A1" t="s">
        <v>20</v>
      </c>
    </row>
    <row r="2" spans="1:8" x14ac:dyDescent="0.3">
      <c r="D2" s="2" t="s">
        <v>1</v>
      </c>
      <c r="E2" s="2" t="s">
        <v>2</v>
      </c>
      <c r="F2" s="2" t="s">
        <v>21</v>
      </c>
      <c r="G2" s="2" t="s">
        <v>16</v>
      </c>
      <c r="H2" s="2" t="s">
        <v>26</v>
      </c>
    </row>
    <row r="3" spans="1:8" x14ac:dyDescent="0.3">
      <c r="A3">
        <v>1</v>
      </c>
      <c r="B3" s="1">
        <v>44253</v>
      </c>
      <c r="C3" t="s">
        <v>8</v>
      </c>
      <c r="D3" s="2">
        <v>274.76</v>
      </c>
    </row>
    <row r="4" spans="1:8" x14ac:dyDescent="0.3">
      <c r="C4" t="s">
        <v>21</v>
      </c>
      <c r="D4" s="2">
        <v>472.5</v>
      </c>
      <c r="F4" s="2">
        <v>472.5</v>
      </c>
    </row>
    <row r="5" spans="1:8" x14ac:dyDescent="0.3">
      <c r="D5" s="2">
        <f>SUM(D3:D4)</f>
        <v>747.26</v>
      </c>
    </row>
    <row r="7" spans="1:8" x14ac:dyDescent="0.3">
      <c r="A7">
        <v>2</v>
      </c>
      <c r="B7" s="1">
        <v>44286</v>
      </c>
      <c r="D7" s="2">
        <v>747.26</v>
      </c>
    </row>
    <row r="8" spans="1:8" x14ac:dyDescent="0.3">
      <c r="C8" t="s">
        <v>21</v>
      </c>
      <c r="D8" s="2">
        <v>74</v>
      </c>
      <c r="F8" s="2">
        <v>74</v>
      </c>
    </row>
    <row r="9" spans="1:8" x14ac:dyDescent="0.3">
      <c r="C9" t="s">
        <v>21</v>
      </c>
      <c r="D9" s="2">
        <v>134.19999999999999</v>
      </c>
      <c r="F9" s="2">
        <v>134.19999999999999</v>
      </c>
    </row>
    <row r="10" spans="1:8" x14ac:dyDescent="0.3">
      <c r="C10" t="s">
        <v>21</v>
      </c>
      <c r="D10" s="2">
        <v>504</v>
      </c>
      <c r="F10" s="2">
        <v>504</v>
      </c>
    </row>
    <row r="11" spans="1:8" x14ac:dyDescent="0.3">
      <c r="D11" s="2">
        <f>SUM(D7:D10)</f>
        <v>1459.46</v>
      </c>
    </row>
    <row r="13" spans="1:8" x14ac:dyDescent="0.3">
      <c r="A13">
        <v>3</v>
      </c>
      <c r="B13" s="1">
        <v>44316</v>
      </c>
      <c r="D13" s="2">
        <v>1459.46</v>
      </c>
    </row>
    <row r="14" spans="1:8" x14ac:dyDescent="0.3">
      <c r="C14" t="s">
        <v>16</v>
      </c>
      <c r="E14" s="2">
        <v>20</v>
      </c>
      <c r="G14" s="2">
        <v>20</v>
      </c>
    </row>
    <row r="15" spans="1:8" x14ac:dyDescent="0.3">
      <c r="D15" s="2">
        <v>1439.46</v>
      </c>
    </row>
    <row r="17" spans="1:6" x14ac:dyDescent="0.3">
      <c r="A17">
        <v>4</v>
      </c>
      <c r="B17" s="1">
        <v>44347</v>
      </c>
      <c r="D17" s="2">
        <v>1439.46</v>
      </c>
    </row>
    <row r="18" spans="1:6" x14ac:dyDescent="0.3">
      <c r="C18" t="s">
        <v>21</v>
      </c>
      <c r="D18" s="2">
        <v>145</v>
      </c>
      <c r="F18" s="2">
        <v>145</v>
      </c>
    </row>
    <row r="19" spans="1:6" x14ac:dyDescent="0.3">
      <c r="C19" t="s">
        <v>21</v>
      </c>
      <c r="D19" s="2">
        <v>469</v>
      </c>
      <c r="F19" s="2">
        <v>469</v>
      </c>
    </row>
    <row r="20" spans="1:6" x14ac:dyDescent="0.3">
      <c r="D20" s="2">
        <f>SUM(D17:D19)</f>
        <v>2053.46</v>
      </c>
    </row>
    <row r="22" spans="1:6" x14ac:dyDescent="0.3">
      <c r="A22">
        <v>5</v>
      </c>
      <c r="B22" s="1">
        <v>44407</v>
      </c>
      <c r="D22" s="2">
        <v>2053.46</v>
      </c>
    </row>
    <row r="23" spans="1:6" x14ac:dyDescent="0.3">
      <c r="C23" t="s">
        <v>22</v>
      </c>
      <c r="D23" s="2">
        <v>22132</v>
      </c>
    </row>
    <row r="24" spans="1:6" x14ac:dyDescent="0.3">
      <c r="C24" t="s">
        <v>23</v>
      </c>
      <c r="E24" s="2">
        <v>22631.759999999998</v>
      </c>
    </row>
    <row r="25" spans="1:6" x14ac:dyDescent="0.3">
      <c r="D25" s="2">
        <f>SUM(D22:D24)</f>
        <v>24185.46</v>
      </c>
      <c r="E25" s="2">
        <f>SUM(E24)</f>
        <v>22631.759999999998</v>
      </c>
    </row>
    <row r="26" spans="1:6" x14ac:dyDescent="0.3">
      <c r="E26" s="2">
        <f>D25-E25</f>
        <v>1553.7000000000007</v>
      </c>
    </row>
    <row r="28" spans="1:6" x14ac:dyDescent="0.3">
      <c r="A28">
        <v>6</v>
      </c>
      <c r="B28" s="1">
        <v>44439</v>
      </c>
      <c r="D28" s="2">
        <v>1553.7</v>
      </c>
    </row>
    <row r="29" spans="1:6" x14ac:dyDescent="0.3">
      <c r="C29" t="s">
        <v>21</v>
      </c>
      <c r="D29" s="2">
        <v>455</v>
      </c>
      <c r="F29" s="2">
        <v>455</v>
      </c>
    </row>
    <row r="30" spans="1:6" x14ac:dyDescent="0.3">
      <c r="D30" s="2">
        <f>SUM(D28:D29)</f>
        <v>2008.7</v>
      </c>
    </row>
    <row r="33" spans="1:8" x14ac:dyDescent="0.3">
      <c r="A33">
        <v>7</v>
      </c>
      <c r="B33" s="1">
        <v>44469</v>
      </c>
      <c r="D33" s="2">
        <v>2008.7</v>
      </c>
    </row>
    <row r="34" spans="1:8" x14ac:dyDescent="0.3">
      <c r="C34" t="s">
        <v>24</v>
      </c>
      <c r="E34" s="2">
        <v>1500</v>
      </c>
    </row>
    <row r="35" spans="1:8" x14ac:dyDescent="0.3">
      <c r="D35" s="2">
        <f>D33-E34</f>
        <v>508.70000000000005</v>
      </c>
    </row>
    <row r="37" spans="1:8" x14ac:dyDescent="0.3">
      <c r="A37">
        <v>8</v>
      </c>
      <c r="B37" s="1">
        <v>44530</v>
      </c>
      <c r="D37" s="2">
        <v>508.7</v>
      </c>
    </row>
    <row r="38" spans="1:8" x14ac:dyDescent="0.3">
      <c r="C38" t="s">
        <v>21</v>
      </c>
      <c r="D38" s="2">
        <v>1229.8</v>
      </c>
      <c r="F38" s="2">
        <v>1229.8</v>
      </c>
    </row>
    <row r="39" spans="1:8" x14ac:dyDescent="0.3">
      <c r="C39" t="s">
        <v>21</v>
      </c>
      <c r="D39" s="2">
        <v>458.5</v>
      </c>
      <c r="F39" s="2">
        <v>458.5</v>
      </c>
    </row>
    <row r="40" spans="1:8" x14ac:dyDescent="0.3">
      <c r="D40" s="2">
        <f>SUM(D37:D39)</f>
        <v>2197</v>
      </c>
    </row>
    <row r="42" spans="1:8" x14ac:dyDescent="0.3">
      <c r="A42">
        <v>9</v>
      </c>
      <c r="B42" s="1">
        <v>44561</v>
      </c>
      <c r="D42" s="2">
        <v>2197</v>
      </c>
    </row>
    <row r="43" spans="1:8" x14ac:dyDescent="0.3">
      <c r="C43" t="s">
        <v>21</v>
      </c>
      <c r="D43" s="2">
        <v>765</v>
      </c>
      <c r="F43" s="2">
        <v>765</v>
      </c>
    </row>
    <row r="44" spans="1:8" x14ac:dyDescent="0.3">
      <c r="C44" t="s">
        <v>25</v>
      </c>
      <c r="E44" s="2">
        <v>2000</v>
      </c>
    </row>
    <row r="45" spans="1:8" x14ac:dyDescent="0.3">
      <c r="C45" t="s">
        <v>26</v>
      </c>
      <c r="D45" s="2">
        <v>50</v>
      </c>
      <c r="H45" s="2">
        <v>50</v>
      </c>
    </row>
    <row r="46" spans="1:8" x14ac:dyDescent="0.3">
      <c r="C46" t="s">
        <v>16</v>
      </c>
      <c r="E46" s="2">
        <v>264.26</v>
      </c>
      <c r="G46" s="2">
        <v>264.26</v>
      </c>
    </row>
    <row r="47" spans="1:8" x14ac:dyDescent="0.3">
      <c r="D47" s="2">
        <f>SUM(D42:D46)</f>
        <v>3012</v>
      </c>
      <c r="E47" s="3">
        <f>SUM(E42:E46)</f>
        <v>2264.2600000000002</v>
      </c>
      <c r="F47" s="3">
        <f>SUM(F3:F46)</f>
        <v>4707</v>
      </c>
      <c r="G47" s="3">
        <f>SUM(G1:G46)</f>
        <v>284.26</v>
      </c>
      <c r="H47" s="3">
        <f>SUM(H42:H45)</f>
        <v>50</v>
      </c>
    </row>
    <row r="48" spans="1:8" x14ac:dyDescent="0.3">
      <c r="E48" s="3">
        <f>D47-E47</f>
        <v>747.73999999999978</v>
      </c>
    </row>
  </sheetData>
  <printOptions gridLines="1"/>
  <pageMargins left="0.11811023622047245" right="0.11811023622047245" top="0.78740157480314965" bottom="0.78740157480314965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MES 01 2022</vt:lpstr>
      <vt:lpstr>MES2022 NL</vt:lpstr>
      <vt:lpstr>MES 00 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Regine Elsässer</dc:creator>
  <cp:lastModifiedBy>Regine Elsässer</cp:lastModifiedBy>
  <cp:lastPrinted>2022-01-13T11:18:24Z</cp:lastPrinted>
  <dcterms:created xsi:type="dcterms:W3CDTF">2022-01-11T15:33:46Z</dcterms:created>
  <dcterms:modified xsi:type="dcterms:W3CDTF">2026-05-12T12:25:59Z</dcterms:modified>
</cp:coreProperties>
</file>